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uimtelijke Ontwikkeling\Grondzaken\aaa-Vastgoed en grond_\a Pacht\2 Nieuwe pacht\per januari 2024\publicatie\"/>
    </mc:Choice>
  </mc:AlternateContent>
  <xr:revisionPtr revIDLastSave="0" documentId="8_{E1662624-6D2F-4937-8309-3895E3BC99D0}" xr6:coauthVersionLast="47" xr6:coauthVersionMax="47" xr10:uidLastSave="{00000000-0000-0000-0000-000000000000}"/>
  <bookViews>
    <workbookView xWindow="5565" yWindow="3330" windowWidth="21600" windowHeight="11385" xr2:uid="{AD2891D8-79D3-43D3-8BB5-2D9A864A9C0E}"/>
  </bookViews>
  <sheets>
    <sheet name="pacht 202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10" i="1"/>
  <c r="I11" i="1"/>
  <c r="I12" i="1"/>
  <c r="I13" i="1"/>
  <c r="I14" i="1"/>
  <c r="I15" i="1"/>
  <c r="I18" i="1"/>
  <c r="F15" i="1"/>
  <c r="G18" i="1"/>
  <c r="G4" i="1"/>
  <c r="G5" i="1"/>
  <c r="G6" i="1"/>
  <c r="G7" i="1"/>
  <c r="G8" i="1"/>
  <c r="G9" i="1"/>
  <c r="G10" i="1"/>
  <c r="G11" i="1"/>
  <c r="G12" i="1"/>
  <c r="G13" i="1"/>
  <c r="G14" i="1"/>
  <c r="G15" i="1"/>
  <c r="E15" i="1"/>
  <c r="J14" i="1"/>
  <c r="A12" i="1"/>
  <c r="A13" i="1"/>
  <c r="A14" i="1"/>
  <c r="J13" i="1"/>
  <c r="J12" i="1"/>
  <c r="J11" i="1"/>
  <c r="J10" i="1"/>
  <c r="A6" i="1"/>
  <c r="A7" i="1"/>
  <c r="A8" i="1"/>
  <c r="A10" i="1"/>
  <c r="J9" i="1"/>
  <c r="J8" i="1"/>
  <c r="J7" i="1"/>
  <c r="J6" i="1"/>
  <c r="J5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tc={7EEDA76A-A03C-4788-BAF5-C1368EE82247}</author>
    <author>tc={303BBFCA-C29C-4B4C-A517-8F58D44EBA30}</author>
  </authors>
  <commentList>
    <comment ref="D11" authorId="0" shapeId="0" xr:uid="{7EEDA76A-A03C-4788-BAF5-C1368EE8224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perceel kleiner dan 1 ha dus voorwaarde bloemenmengsel is niet van toepassing</t>
      </text>
    </comment>
    <comment ref="D13" authorId="1" shapeId="0" xr:uid="{303BBFCA-C29C-4B4C-A517-8F58D44EBA3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perceel kleiner dan 1 ha dus voorwaarde bloemenmengsel is niet van toepassing</t>
      </text>
    </comment>
  </commentList>
</comments>
</file>

<file path=xl/sharedStrings.xml><?xml version="1.0" encoding="utf-8"?>
<sst xmlns="http://schemas.openxmlformats.org/spreadsheetml/2006/main" count="60" uniqueCount="44">
  <si>
    <t>Pachtoverzicht 2024 (geliberaliseerd) 1-jarig</t>
  </si>
  <si>
    <t>Bloknr.</t>
  </si>
  <si>
    <t>Kadaster</t>
  </si>
  <si>
    <t>Ha. kortlopende pacht</t>
  </si>
  <si>
    <t>bruto ha</t>
  </si>
  <si>
    <t xml:space="preserve">Netto ha. </t>
  </si>
  <si>
    <t>pachtprijs/ha/1jr (2024)</t>
  </si>
  <si>
    <t>termijn</t>
  </si>
  <si>
    <t>oppervlakte tbv bloemenrand</t>
  </si>
  <si>
    <t>controle bloemenrand &lt;&lt;datum&gt;&gt;</t>
  </si>
  <si>
    <t>bosperceel, niet gebruiken tbv pacht of bloemenrand. Geen vergoeding</t>
  </si>
  <si>
    <t>Pachter</t>
  </si>
  <si>
    <t>pachtovereenkomst akkoord door RVO</t>
  </si>
  <si>
    <t>zaak nr</t>
  </si>
  <si>
    <t>ivm inzaaien groen</t>
  </si>
  <si>
    <t>in ha</t>
  </si>
  <si>
    <t>in m²</t>
  </si>
  <si>
    <t>Aalst A 4433 ged</t>
  </si>
  <si>
    <t>02.12.87</t>
  </si>
  <si>
    <t>1 jaar</t>
  </si>
  <si>
    <t>154A</t>
  </si>
  <si>
    <t>01.00.00</t>
  </si>
  <si>
    <t>geen emailadres, pachtovereenkomst oppapier opsturen</t>
  </si>
  <si>
    <t>Waalre A 6266 ged.</t>
  </si>
  <si>
    <t>1.56.58</t>
  </si>
  <si>
    <t>Aalst A 4435</t>
  </si>
  <si>
    <t>2.23.69</t>
  </si>
  <si>
    <t>01.45.37</t>
  </si>
  <si>
    <t>612 m²</t>
  </si>
  <si>
    <t>326A</t>
  </si>
  <si>
    <t xml:space="preserve">Aalst A 4433 ged. </t>
  </si>
  <si>
    <t>02.01.55</t>
  </si>
  <si>
    <t xml:space="preserve">Waalre A 4308 ged </t>
  </si>
  <si>
    <t>0.35.26</t>
  </si>
  <si>
    <t>geen bloemenrand verplicht</t>
  </si>
  <si>
    <t>Waalre A 366, 369 en 1070</t>
  </si>
  <si>
    <t>1.68.12</t>
  </si>
  <si>
    <t>Waalre A 848</t>
  </si>
  <si>
    <t>0.48.92</t>
  </si>
  <si>
    <t xml:space="preserve">perceel kleiner dan 1 ha. Wordt niet in behandeling genomen door Grondkamer. </t>
  </si>
  <si>
    <t>Waalre C 1614</t>
  </si>
  <si>
    <t>1.21.70</t>
  </si>
  <si>
    <t>Totaal geliberaliseerd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</si>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</sst>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#,##0.0000_ ;\-#,##0.0000\ "/>
    <numFmt numFmtId="165" formatCode="#,##0_ ;\-#,##0\ "/>
    <numFmt numFmtId="166" formatCode="0.000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44" fontId="2" fillId="3" borderId="5" xfId="1" applyFont="1" applyFill="1" applyBorder="1"/>
    <xf numFmtId="0" fontId="2" fillId="0" borderId="6" xfId="0" applyFont="1" applyBorder="1" applyAlignment="1">
      <alignment horizontal="left"/>
    </xf>
    <xf numFmtId="0" fontId="0" fillId="4" borderId="7" xfId="0" applyFill="1" applyBorder="1"/>
    <xf numFmtId="0" fontId="0" fillId="4" borderId="0" xfId="0" applyFill="1"/>
    <xf numFmtId="164" fontId="0" fillId="4" borderId="0" xfId="0" applyNumberFormat="1" applyFill="1"/>
    <xf numFmtId="44" fontId="0" fillId="4" borderId="0" xfId="0" applyNumberFormat="1" applyFill="1"/>
    <xf numFmtId="165" fontId="0" fillId="4" borderId="0" xfId="0" applyNumberFormat="1" applyFill="1"/>
    <xf numFmtId="0" fontId="4" fillId="4" borderId="0" xfId="0" applyFont="1" applyFill="1"/>
    <xf numFmtId="14" fontId="5" fillId="4" borderId="0" xfId="0" applyNumberFormat="1" applyFont="1" applyFill="1"/>
    <xf numFmtId="0" fontId="0" fillId="4" borderId="8" xfId="0" applyFill="1" applyBorder="1" applyAlignment="1">
      <alignment horizontal="left"/>
    </xf>
    <xf numFmtId="0" fontId="0" fillId="4" borderId="7" xfId="0" applyFill="1" applyBorder="1" applyAlignment="1">
      <alignment horizontal="right"/>
    </xf>
    <xf numFmtId="0" fontId="0" fillId="4" borderId="0" xfId="0" applyFill="1" applyAlignment="1">
      <alignment horizontal="right"/>
    </xf>
    <xf numFmtId="166" fontId="0" fillId="4" borderId="0" xfId="0" applyNumberFormat="1" applyFill="1"/>
    <xf numFmtId="14" fontId="0" fillId="4" borderId="0" xfId="0" applyNumberFormat="1" applyFill="1"/>
    <xf numFmtId="164" fontId="0" fillId="4" borderId="0" xfId="0" applyNumberFormat="1" applyFill="1" applyAlignment="1">
      <alignment horizontal="right"/>
    </xf>
    <xf numFmtId="0" fontId="0" fillId="0" borderId="7" xfId="0" applyBorder="1"/>
    <xf numFmtId="44" fontId="0" fillId="0" borderId="0" xfId="0" applyNumberFormat="1"/>
    <xf numFmtId="165" fontId="0" fillId="0" borderId="0" xfId="0" applyNumberFormat="1"/>
    <xf numFmtId="0" fontId="4" fillId="0" borderId="0" xfId="0" applyFont="1"/>
    <xf numFmtId="0" fontId="0" fillId="0" borderId="8" xfId="0" applyBorder="1" applyAlignment="1">
      <alignment horizontal="left"/>
    </xf>
    <xf numFmtId="0" fontId="0" fillId="4" borderId="9" xfId="0" applyFill="1" applyBorder="1"/>
    <xf numFmtId="0" fontId="0" fillId="4" borderId="10" xfId="0" applyFill="1" applyBorder="1"/>
    <xf numFmtId="0" fontId="3" fillId="4" borderId="10" xfId="0" applyFont="1" applyFill="1" applyBorder="1"/>
    <xf numFmtId="0" fontId="6" fillId="4" borderId="10" xfId="0" applyFont="1" applyFill="1" applyBorder="1" applyAlignment="1">
      <alignment horizontal="right"/>
    </xf>
    <xf numFmtId="44" fontId="0" fillId="4" borderId="10" xfId="0" applyNumberFormat="1" applyFill="1" applyBorder="1"/>
    <xf numFmtId="165" fontId="0" fillId="4" borderId="10" xfId="0" applyNumberFormat="1" applyFill="1" applyBorder="1"/>
    <xf numFmtId="0" fontId="4" fillId="4" borderId="10" xfId="0" applyFont="1" applyFill="1" applyBorder="1"/>
    <xf numFmtId="14" fontId="0" fillId="4" borderId="10" xfId="0" applyNumberFormat="1" applyFill="1" applyBorder="1"/>
    <xf numFmtId="0" fontId="0" fillId="4" borderId="11" xfId="0" applyFill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167" fontId="2" fillId="0" borderId="13" xfId="0" applyNumberFormat="1" applyFont="1" applyBorder="1"/>
    <xf numFmtId="44" fontId="2" fillId="0" borderId="13" xfId="0" applyNumberFormat="1" applyFont="1" applyBorder="1"/>
    <xf numFmtId="44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2" fillId="0" borderId="7" xfId="0" applyFont="1" applyBorder="1"/>
    <xf numFmtId="0" fontId="2" fillId="0" borderId="0" xfId="0" applyFont="1"/>
    <xf numFmtId="167" fontId="2" fillId="0" borderId="0" xfId="0" applyNumberFormat="1" applyFont="1"/>
    <xf numFmtId="44" fontId="2" fillId="0" borderId="0" xfId="0" applyNumberFormat="1" applyFont="1"/>
    <xf numFmtId="164" fontId="0" fillId="0" borderId="0" xfId="0" applyNumberFormat="1"/>
    <xf numFmtId="0" fontId="0" fillId="0" borderId="8" xfId="0" applyBorder="1"/>
    <xf numFmtId="0" fontId="2" fillId="5" borderId="15" xfId="0" applyFont="1" applyFill="1" applyBorder="1"/>
    <xf numFmtId="0" fontId="2" fillId="5" borderId="16" xfId="0" applyFont="1" applyFill="1" applyBorder="1"/>
    <xf numFmtId="44" fontId="2" fillId="3" borderId="16" xfId="0" applyNumberFormat="1" applyFont="1" applyFill="1" applyBorder="1"/>
    <xf numFmtId="44" fontId="2" fillId="5" borderId="16" xfId="0" applyNumberFormat="1" applyFont="1" applyFill="1" applyBorder="1"/>
    <xf numFmtId="44" fontId="0" fillId="5" borderId="16" xfId="0" applyNumberFormat="1" applyFill="1" applyBorder="1"/>
    <xf numFmtId="0" fontId="2" fillId="2" borderId="17" xfId="0" applyFont="1" applyFill="1" applyBorder="1"/>
    <xf numFmtId="0" fontId="0" fillId="0" borderId="6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yce Leenen" id="{AC2B7506-71D8-434E-B1AB-30796F1319C6}" userId="S::JLeenen@waalre.nl::7dc1116a-eba5-49d5-b073-06e54360d50b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0-09-29T14:37:00.02" personId="{AC2B7506-71D8-434E-B1AB-30796F1319C6}" id="{7EEDA76A-A03C-4788-BAF5-C1368EE82247}">
    <text>perceel kleiner dan 1 ha dus voorwaarde bloemenmengsel is niet van toepassing</text>
  </threadedComment>
  <threadedComment ref="D13" dT="2020-09-29T14:37:29.68" personId="{AC2B7506-71D8-434E-B1AB-30796F1319C6}" id="{303BBFCA-C29C-4B4C-A517-8F58D44EBA30}">
    <text>perceel kleiner dan 1 ha dus voorwaarde bloemenmengsel is niet van toepassing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8D00-8270-457F-A3D2-17B854975AB3}">
  <dimension ref="A1:P19"/>
  <sheetViews>
    <sheetView tabSelected="1" zoomScale="80" zoomScaleNormal="80" workbookViewId="0">
      <selection activeCell="A9" sqref="A9"/>
    </sheetView>
  </sheetViews>
  <sheetFormatPr defaultRowHeight="15" x14ac:dyDescent="0.25"/>
  <cols>
    <col min="1" max="1" width="23.7109375" customWidth="1"/>
    <col min="3" max="3" width="43" customWidth="1"/>
    <col min="4" max="4" width="11.5703125" customWidth="1"/>
    <col min="6" max="6" width="11.42578125" customWidth="1"/>
    <col min="7" max="7" width="15.85546875" customWidth="1"/>
    <col min="8" max="12" width="16.42578125" customWidth="1"/>
    <col min="13" max="14" width="23.140625" customWidth="1"/>
    <col min="15" max="15" width="20.5703125" customWidth="1"/>
    <col min="16" max="16" width="50.28515625" customWidth="1"/>
  </cols>
  <sheetData>
    <row r="1" spans="1:16" ht="15.75" thickBot="1" x14ac:dyDescent="0.3">
      <c r="B1" s="1"/>
      <c r="G1" s="2">
        <v>45108</v>
      </c>
    </row>
    <row r="2" spans="1:16" ht="75.75" thickBot="1" x14ac:dyDescent="0.3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5" t="s">
        <v>8</v>
      </c>
      <c r="J2" s="5" t="s">
        <v>8</v>
      </c>
      <c r="K2" s="5" t="s">
        <v>9</v>
      </c>
      <c r="L2" s="5" t="s">
        <v>10</v>
      </c>
      <c r="M2" s="4" t="s">
        <v>11</v>
      </c>
      <c r="N2" s="5" t="s">
        <v>12</v>
      </c>
      <c r="O2" s="6" t="s">
        <v>13</v>
      </c>
    </row>
    <row r="3" spans="1:16" ht="16.5" thickTop="1" thickBot="1" x14ac:dyDescent="0.3">
      <c r="A3" s="7"/>
      <c r="B3" s="8"/>
      <c r="C3" s="8"/>
      <c r="D3" s="8"/>
      <c r="E3" s="8"/>
      <c r="F3" s="8" t="s">
        <v>14</v>
      </c>
      <c r="G3" s="9">
        <v>750</v>
      </c>
      <c r="H3" s="8"/>
      <c r="I3" s="8" t="s">
        <v>15</v>
      </c>
      <c r="J3" s="8" t="s">
        <v>16</v>
      </c>
      <c r="K3" s="8"/>
      <c r="L3" s="8"/>
      <c r="M3" s="8"/>
      <c r="N3" s="8"/>
      <c r="O3" s="10">
        <v>231447</v>
      </c>
    </row>
    <row r="4" spans="1:16" x14ac:dyDescent="0.25">
      <c r="A4" s="11">
        <v>1</v>
      </c>
      <c r="B4" s="12">
        <v>154</v>
      </c>
      <c r="C4" s="12" t="s">
        <v>17</v>
      </c>
      <c r="D4" s="12" t="s">
        <v>18</v>
      </c>
      <c r="E4" s="12">
        <v>2.1286999999999998</v>
      </c>
      <c r="F4" s="13">
        <v>2.0882999999999998</v>
      </c>
      <c r="G4" s="14">
        <f>F4*$G$3</f>
        <v>1566.2249999999999</v>
      </c>
      <c r="H4" s="12" t="s">
        <v>19</v>
      </c>
      <c r="I4" s="13">
        <f>E4-F4</f>
        <v>4.0399999999999991E-2</v>
      </c>
      <c r="J4" s="15">
        <f>I4*10000</f>
        <v>403.99999999999989</v>
      </c>
      <c r="K4" s="15"/>
      <c r="L4" s="15"/>
      <c r="M4" s="16"/>
      <c r="N4" s="17"/>
      <c r="O4" s="18"/>
    </row>
    <row r="5" spans="1:16" x14ac:dyDescent="0.25">
      <c r="A5" s="19"/>
      <c r="B5" s="20" t="s">
        <v>20</v>
      </c>
      <c r="C5" s="12" t="s">
        <v>17</v>
      </c>
      <c r="D5" s="12" t="s">
        <v>21</v>
      </c>
      <c r="E5" s="21">
        <v>1</v>
      </c>
      <c r="F5" s="13">
        <v>0.96689999999999998</v>
      </c>
      <c r="G5" s="14">
        <f t="shared" ref="G5:G14" si="0">F5*$G$3</f>
        <v>725.17499999999995</v>
      </c>
      <c r="H5" s="12" t="s">
        <v>19</v>
      </c>
      <c r="I5" s="13">
        <f>E5-F5</f>
        <v>3.3100000000000018E-2</v>
      </c>
      <c r="J5" s="15">
        <f t="shared" ref="J5:J14" si="1">I5*10000</f>
        <v>331.00000000000017</v>
      </c>
      <c r="K5" s="15"/>
      <c r="L5" s="15"/>
      <c r="M5" s="16"/>
      <c r="N5" s="22"/>
      <c r="O5" s="18"/>
      <c r="P5" t="s">
        <v>22</v>
      </c>
    </row>
    <row r="6" spans="1:16" x14ac:dyDescent="0.25">
      <c r="A6" s="11">
        <f>A4+1</f>
        <v>2</v>
      </c>
      <c r="B6" s="12">
        <v>303</v>
      </c>
      <c r="C6" s="12" t="s">
        <v>23</v>
      </c>
      <c r="D6" s="12" t="s">
        <v>24</v>
      </c>
      <c r="E6" s="12">
        <v>1.5658000000000001</v>
      </c>
      <c r="F6" s="12">
        <v>1.2645</v>
      </c>
      <c r="G6" s="14">
        <f t="shared" si="0"/>
        <v>948.375</v>
      </c>
      <c r="H6" s="12" t="s">
        <v>19</v>
      </c>
      <c r="I6" s="13">
        <f>E6-F6-L6</f>
        <v>0.30130000000000012</v>
      </c>
      <c r="J6" s="15">
        <f t="shared" si="1"/>
        <v>3013.0000000000014</v>
      </c>
      <c r="K6" s="15"/>
      <c r="L6" s="15"/>
      <c r="M6" s="16"/>
      <c r="N6" s="22"/>
      <c r="O6" s="18"/>
    </row>
    <row r="7" spans="1:16" x14ac:dyDescent="0.25">
      <c r="A7" s="11">
        <f t="shared" ref="A7:A8" si="2">A6+1</f>
        <v>3</v>
      </c>
      <c r="B7" s="12">
        <v>319</v>
      </c>
      <c r="C7" s="12" t="s">
        <v>25</v>
      </c>
      <c r="D7" s="12" t="s">
        <v>26</v>
      </c>
      <c r="E7" s="12">
        <v>2.2368999999999999</v>
      </c>
      <c r="F7" s="12">
        <v>2.1141000000000001</v>
      </c>
      <c r="G7" s="14">
        <f t="shared" si="0"/>
        <v>1585.575</v>
      </c>
      <c r="H7" s="12" t="s">
        <v>19</v>
      </c>
      <c r="I7" s="13">
        <f>E7-F7-L7</f>
        <v>0.1227999999999998</v>
      </c>
      <c r="J7" s="15">
        <f t="shared" si="1"/>
        <v>1227.999999999998</v>
      </c>
      <c r="K7" s="15"/>
      <c r="L7" s="15"/>
      <c r="M7" s="16"/>
      <c r="N7" s="22"/>
      <c r="O7" s="18"/>
    </row>
    <row r="8" spans="1:16" x14ac:dyDescent="0.25">
      <c r="A8" s="11">
        <f t="shared" si="2"/>
        <v>4</v>
      </c>
      <c r="B8" s="12">
        <v>326</v>
      </c>
      <c r="C8" s="12" t="s">
        <v>23</v>
      </c>
      <c r="D8" s="12" t="s">
        <v>27</v>
      </c>
      <c r="E8" s="12">
        <v>1.4537</v>
      </c>
      <c r="F8" s="12">
        <v>1.3273999999999999</v>
      </c>
      <c r="G8" s="14">
        <f t="shared" si="0"/>
        <v>995.55</v>
      </c>
      <c r="H8" s="12" t="s">
        <v>19</v>
      </c>
      <c r="I8" s="13">
        <v>6.5100000000000005E-2</v>
      </c>
      <c r="J8" s="15">
        <f t="shared" si="1"/>
        <v>651</v>
      </c>
      <c r="K8" s="15"/>
      <c r="L8" s="23" t="s">
        <v>28</v>
      </c>
      <c r="M8" s="16"/>
      <c r="N8" s="17"/>
      <c r="O8" s="18"/>
    </row>
    <row r="9" spans="1:16" x14ac:dyDescent="0.25">
      <c r="A9" s="19"/>
      <c r="B9" s="20" t="s">
        <v>29</v>
      </c>
      <c r="C9" s="12" t="s">
        <v>23</v>
      </c>
      <c r="D9" s="12" t="s">
        <v>27</v>
      </c>
      <c r="E9" s="12">
        <v>1.4537</v>
      </c>
      <c r="F9" s="12">
        <v>1.3273999999999999</v>
      </c>
      <c r="G9" s="14">
        <f t="shared" si="0"/>
        <v>995.55</v>
      </c>
      <c r="H9" s="12" t="s">
        <v>19</v>
      </c>
      <c r="I9" s="13">
        <v>6.5100000000000005E-2</v>
      </c>
      <c r="J9" s="15">
        <f t="shared" si="1"/>
        <v>651</v>
      </c>
      <c r="K9" s="15"/>
      <c r="L9" s="23" t="s">
        <v>28</v>
      </c>
      <c r="M9" s="16"/>
      <c r="N9" s="22"/>
      <c r="O9" s="18"/>
    </row>
    <row r="10" spans="1:16" x14ac:dyDescent="0.25">
      <c r="A10" s="11">
        <f>A8+1</f>
        <v>5</v>
      </c>
      <c r="B10" s="12">
        <v>328</v>
      </c>
      <c r="C10" s="12" t="s">
        <v>30</v>
      </c>
      <c r="D10" s="12" t="s">
        <v>31</v>
      </c>
      <c r="E10" s="12">
        <v>2.0154999999999998</v>
      </c>
      <c r="F10" s="12">
        <v>1.7918000000000001</v>
      </c>
      <c r="G10" s="14">
        <f t="shared" si="0"/>
        <v>1343.8500000000001</v>
      </c>
      <c r="H10" s="12" t="s">
        <v>19</v>
      </c>
      <c r="I10" s="13">
        <f>E10-F10-L10</f>
        <v>0.22369999999999979</v>
      </c>
      <c r="J10" s="15">
        <f t="shared" si="1"/>
        <v>2236.9999999999977</v>
      </c>
      <c r="K10" s="15"/>
      <c r="L10" s="15">
        <v>0</v>
      </c>
      <c r="M10" s="16"/>
      <c r="N10" s="22"/>
      <c r="O10" s="18"/>
    </row>
    <row r="11" spans="1:16" x14ac:dyDescent="0.25">
      <c r="A11" s="11">
        <v>6</v>
      </c>
      <c r="B11" s="12">
        <v>126</v>
      </c>
      <c r="C11" s="12" t="s">
        <v>32</v>
      </c>
      <c r="D11" s="12" t="s">
        <v>33</v>
      </c>
      <c r="E11" s="12">
        <v>0.35260000000000002</v>
      </c>
      <c r="F11" s="12">
        <v>0.35260000000000002</v>
      </c>
      <c r="G11" s="14">
        <f t="shared" si="0"/>
        <v>264.45000000000005</v>
      </c>
      <c r="H11" s="12" t="s">
        <v>19</v>
      </c>
      <c r="I11" s="12">
        <f>E11-F11</f>
        <v>0</v>
      </c>
      <c r="J11" s="15">
        <f t="shared" si="1"/>
        <v>0</v>
      </c>
      <c r="K11" s="15"/>
      <c r="L11" s="12"/>
      <c r="M11" s="16"/>
      <c r="N11" s="22"/>
      <c r="O11" s="18"/>
      <c r="P11" t="s">
        <v>34</v>
      </c>
    </row>
    <row r="12" spans="1:16" x14ac:dyDescent="0.25">
      <c r="A12" s="11">
        <f>A11+1</f>
        <v>7</v>
      </c>
      <c r="B12" s="12">
        <v>308</v>
      </c>
      <c r="C12" s="12" t="s">
        <v>35</v>
      </c>
      <c r="D12" s="12" t="s">
        <v>36</v>
      </c>
      <c r="E12" s="12">
        <v>1.6812</v>
      </c>
      <c r="F12" s="12">
        <v>1.4044000000000001</v>
      </c>
      <c r="G12" s="14">
        <f t="shared" si="0"/>
        <v>1053.3000000000002</v>
      </c>
      <c r="H12" s="12" t="s">
        <v>19</v>
      </c>
      <c r="I12" s="12">
        <f t="shared" ref="I12:I14" si="3">E12-F12</f>
        <v>0.27679999999999993</v>
      </c>
      <c r="J12" s="15">
        <f t="shared" si="1"/>
        <v>2767.9999999999995</v>
      </c>
      <c r="K12" s="15"/>
      <c r="L12" s="12"/>
      <c r="M12" s="16"/>
      <c r="N12" s="22"/>
      <c r="O12" s="18"/>
    </row>
    <row r="13" spans="1:16" x14ac:dyDescent="0.25">
      <c r="A13" s="24">
        <f t="shared" ref="A13:A14" si="4">A12+1</f>
        <v>8</v>
      </c>
      <c r="B13">
        <v>332</v>
      </c>
      <c r="C13" t="s">
        <v>37</v>
      </c>
      <c r="D13" t="s">
        <v>38</v>
      </c>
      <c r="E13">
        <v>0.48920000000000002</v>
      </c>
      <c r="F13">
        <v>0.48920000000000002</v>
      </c>
      <c r="G13" s="25">
        <f t="shared" si="0"/>
        <v>366.90000000000003</v>
      </c>
      <c r="H13" t="s">
        <v>19</v>
      </c>
      <c r="I13">
        <f t="shared" si="3"/>
        <v>0</v>
      </c>
      <c r="J13" s="26">
        <f t="shared" si="1"/>
        <v>0</v>
      </c>
      <c r="K13" s="26"/>
      <c r="M13" s="27"/>
      <c r="O13" s="28"/>
      <c r="P13" t="s">
        <v>39</v>
      </c>
    </row>
    <row r="14" spans="1:16" ht="15.75" thickBot="1" x14ac:dyDescent="0.3">
      <c r="A14" s="29">
        <f t="shared" si="4"/>
        <v>9</v>
      </c>
      <c r="B14" s="30">
        <v>333</v>
      </c>
      <c r="C14" s="30" t="s">
        <v>40</v>
      </c>
      <c r="D14" s="30" t="s">
        <v>41</v>
      </c>
      <c r="E14" s="31">
        <v>1.2170000000000001</v>
      </c>
      <c r="F14" s="32">
        <v>1.1046</v>
      </c>
      <c r="G14" s="33">
        <f t="shared" si="0"/>
        <v>828.45</v>
      </c>
      <c r="H14" s="30" t="s">
        <v>19</v>
      </c>
      <c r="I14" s="30">
        <f t="shared" si="3"/>
        <v>0.11240000000000006</v>
      </c>
      <c r="J14" s="34">
        <f t="shared" si="1"/>
        <v>1124.0000000000005</v>
      </c>
      <c r="K14" s="34"/>
      <c r="L14" s="30"/>
      <c r="M14" s="35"/>
      <c r="N14" s="36"/>
      <c r="O14" s="37"/>
    </row>
    <row r="15" spans="1:16" ht="15.75" thickTop="1" x14ac:dyDescent="0.25">
      <c r="A15" s="38" t="s">
        <v>42</v>
      </c>
      <c r="B15" s="39"/>
      <c r="C15" s="39"/>
      <c r="D15" s="39"/>
      <c r="E15" s="39">
        <f>SUM(E4:E14)</f>
        <v>15.5943</v>
      </c>
      <c r="F15" s="40">
        <f>SUM(F4:F14)</f>
        <v>14.231200000000001</v>
      </c>
      <c r="G15" s="41">
        <f>SUM(G4:G14)</f>
        <v>10673.4</v>
      </c>
      <c r="H15" s="42"/>
      <c r="I15" s="43">
        <f>SUM(I4:I14)</f>
        <v>1.2406999999999999</v>
      </c>
      <c r="J15" s="42"/>
      <c r="K15" s="42"/>
      <c r="L15" s="42"/>
      <c r="M15" s="43"/>
      <c r="N15" s="43"/>
      <c r="O15" s="44"/>
    </row>
    <row r="16" spans="1:16" x14ac:dyDescent="0.25">
      <c r="A16" s="45"/>
      <c r="B16" s="46"/>
      <c r="C16" s="46"/>
      <c r="D16" s="46"/>
      <c r="E16" s="46"/>
      <c r="F16" s="47"/>
      <c r="G16" s="48"/>
      <c r="H16" s="25"/>
      <c r="I16" s="49"/>
      <c r="O16" s="50"/>
    </row>
    <row r="17" spans="1:15" x14ac:dyDescent="0.25">
      <c r="A17" s="24"/>
      <c r="I17" s="25"/>
      <c r="J17" s="25"/>
      <c r="K17" s="25"/>
      <c r="L17" s="25"/>
      <c r="O17" s="50"/>
    </row>
    <row r="18" spans="1:15" s="46" customFormat="1" x14ac:dyDescent="0.25">
      <c r="A18" s="51" t="s">
        <v>43</v>
      </c>
      <c r="B18" s="52"/>
      <c r="C18" s="52"/>
      <c r="D18" s="52"/>
      <c r="E18" s="52"/>
      <c r="F18" s="52"/>
      <c r="G18" s="53">
        <f>F15*G3</f>
        <v>10673.400000000001</v>
      </c>
      <c r="H18" s="54"/>
      <c r="I18" s="55">
        <f>I15*G3</f>
        <v>930.52499999999998</v>
      </c>
      <c r="J18" s="54"/>
      <c r="K18" s="54"/>
      <c r="L18" s="54"/>
      <c r="M18" s="52"/>
      <c r="N18" s="52"/>
      <c r="O18" s="56"/>
    </row>
    <row r="19" spans="1:15" ht="15.75" thickBot="1" x14ac:dyDescent="0.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5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pacht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Leenen</dc:creator>
  <cp:lastModifiedBy>Joyce Leenen</cp:lastModifiedBy>
  <dcterms:created xsi:type="dcterms:W3CDTF">2023-11-08T15:22:31Z</dcterms:created>
  <dcterms:modified xsi:type="dcterms:W3CDTF">2023-11-08T15:25:36Z</dcterms:modified>
</cp:coreProperties>
</file>